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Rayan\Desktop\"/>
    </mc:Choice>
  </mc:AlternateContent>
  <xr:revisionPtr revIDLastSave="0" documentId="13_ncr:1_{EE4A50E1-5E30-4898-A340-B6EDEEF510E5}" xr6:coauthVersionLast="47" xr6:coauthVersionMax="47" xr10:uidLastSave="{00000000-0000-0000-0000-000000000000}"/>
  <bookViews>
    <workbookView xWindow="-120" yWindow="-120" windowWidth="21840" windowHeight="13140" xr2:uid="{A269B517-FC27-4594-AB99-14D8F5F2861C}"/>
  </bookViews>
  <sheets>
    <sheet name="Transactions" sheetId="1" r:id="rId1"/>
    <sheet name="Summar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0" i="2" l="1"/>
  <c r="B15" i="2"/>
  <c r="B14" i="2"/>
  <c r="B12" i="2"/>
  <c r="B6" i="2"/>
  <c r="B7" i="2"/>
  <c r="B8" i="2"/>
  <c r="B9" i="2"/>
  <c r="B5" i="2"/>
  <c r="B1" i="2"/>
  <c r="B4" i="2"/>
  <c r="B2" i="2"/>
  <c r="B13" i="2" s="1"/>
  <c r="B3" i="2" l="1"/>
  <c r="B11" i="2"/>
</calcChain>
</file>

<file path=xl/sharedStrings.xml><?xml version="1.0" encoding="utf-8"?>
<sst xmlns="http://schemas.openxmlformats.org/spreadsheetml/2006/main" count="173" uniqueCount="42">
  <si>
    <t>Date</t>
  </si>
  <si>
    <t>Description</t>
  </si>
  <si>
    <t>Category</t>
  </si>
  <si>
    <t>Type</t>
  </si>
  <si>
    <t>Amount</t>
  </si>
  <si>
    <t>Payment Method</t>
  </si>
  <si>
    <t>Salary</t>
  </si>
  <si>
    <t>Income</t>
  </si>
  <si>
    <t>Bank</t>
  </si>
  <si>
    <t>Rent</t>
  </si>
  <si>
    <t>Housing</t>
  </si>
  <si>
    <t>Expense</t>
  </si>
  <si>
    <t>Supermarket</t>
  </si>
  <si>
    <t>Food</t>
  </si>
  <si>
    <t>Card</t>
  </si>
  <si>
    <t>Bus</t>
  </si>
  <si>
    <t>Transport</t>
  </si>
  <si>
    <t>Cash</t>
  </si>
  <si>
    <t>Coffee</t>
  </si>
  <si>
    <t>Internet</t>
  </si>
  <si>
    <t>Bills</t>
  </si>
  <si>
    <t>Restaurant</t>
  </si>
  <si>
    <t>Taxi</t>
  </si>
  <si>
    <t>Movie</t>
  </si>
  <si>
    <t>Entertainment</t>
  </si>
  <si>
    <t>Groceries</t>
  </si>
  <si>
    <t>Clothing</t>
  </si>
  <si>
    <t>Shopping</t>
  </si>
  <si>
    <t>Phone</t>
  </si>
  <si>
    <t>Course</t>
  </si>
  <si>
    <t>Education</t>
  </si>
  <si>
    <t>Freelance Work</t>
  </si>
  <si>
    <t>Books</t>
  </si>
  <si>
    <t>Total Income</t>
  </si>
  <si>
    <t>Total Expenses</t>
  </si>
  <si>
    <t>Net Balance</t>
  </si>
  <si>
    <t>Number of Transactions</t>
  </si>
  <si>
    <t>Spending Rate</t>
  </si>
  <si>
    <t>Number of Expense Transactions</t>
  </si>
  <si>
    <t>Average Expense</t>
  </si>
  <si>
    <t>The Biggest Expense</t>
  </si>
  <si>
    <t>The Biggest Expense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</si>
</sst>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9" fontId="0" fillId="0" borderId="0" xfId="1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8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m/d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Income and Expenses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Summary!$A$1:$A$2</c:f>
              <c:strCache>
                <c:ptCount val="2"/>
                <c:pt idx="0">
                  <c:v>Total Income</c:v>
                </c:pt>
                <c:pt idx="1">
                  <c:v>Total Expenses</c:v>
                </c:pt>
              </c:strCache>
            </c:strRef>
          </c:cat>
          <c:val>
            <c:numRef>
              <c:f>Summary!$B$1:$B$2</c:f>
              <c:numCache>
                <c:formatCode>General</c:formatCode>
                <c:ptCount val="2"/>
                <c:pt idx="0">
                  <c:v>1450</c:v>
                </c:pt>
                <c:pt idx="1">
                  <c:v>1221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26-4A6A-8B1E-B40E81E521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47290944"/>
        <c:axId val="1147288064"/>
      </c:barChart>
      <c:catAx>
        <c:axId val="1147290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7288064"/>
        <c:crosses val="autoZero"/>
        <c:auto val="1"/>
        <c:lblAlgn val="ctr"/>
        <c:lblOffset val="100"/>
        <c:noMultiLvlLbl val="0"/>
      </c:catAx>
      <c:valAx>
        <c:axId val="1147288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7290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Monthly Spending by Category</a:t>
            </a:r>
            <a:endParaRPr lang="en-US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Summary!$A$5:$A$10</c:f>
              <c:strCache>
                <c:ptCount val="6"/>
                <c:pt idx="0">
                  <c:v>Food</c:v>
                </c:pt>
                <c:pt idx="1">
                  <c:v>Transport</c:v>
                </c:pt>
                <c:pt idx="2">
                  <c:v>Entertainment</c:v>
                </c:pt>
                <c:pt idx="3">
                  <c:v>Education</c:v>
                </c:pt>
                <c:pt idx="4">
                  <c:v>Shopping</c:v>
                </c:pt>
                <c:pt idx="5">
                  <c:v>Housing</c:v>
                </c:pt>
              </c:strCache>
            </c:strRef>
          </c:cat>
          <c:val>
            <c:numRef>
              <c:f>Summary!$B$5:$B$10</c:f>
              <c:numCache>
                <c:formatCode>General</c:formatCode>
                <c:ptCount val="6"/>
                <c:pt idx="0">
                  <c:v>475</c:v>
                </c:pt>
                <c:pt idx="1">
                  <c:v>68</c:v>
                </c:pt>
                <c:pt idx="2">
                  <c:v>53</c:v>
                </c:pt>
                <c:pt idx="3">
                  <c:v>90</c:v>
                </c:pt>
                <c:pt idx="4">
                  <c:v>130</c:v>
                </c:pt>
                <c:pt idx="5">
                  <c:v>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D2-42FD-87EE-228D701B3F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41412496"/>
        <c:axId val="1541411536"/>
      </c:barChart>
      <c:catAx>
        <c:axId val="1541412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1411536"/>
        <c:crosses val="autoZero"/>
        <c:auto val="1"/>
        <c:lblAlgn val="ctr"/>
        <c:lblOffset val="100"/>
        <c:noMultiLvlLbl val="0"/>
      </c:catAx>
      <c:valAx>
        <c:axId val="154141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1412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11358</xdr:colOff>
      <xdr:row>0</xdr:row>
      <xdr:rowOff>0</xdr:rowOff>
    </xdr:from>
    <xdr:to>
      <xdr:col>8</xdr:col>
      <xdr:colOff>304563</xdr:colOff>
      <xdr:row>15</xdr:row>
      <xdr:rowOff>59871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9D40197-B09F-2F45-E073-A563332748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358519</xdr:colOff>
      <xdr:row>0</xdr:row>
      <xdr:rowOff>14553</xdr:rowOff>
    </xdr:from>
    <xdr:to>
      <xdr:col>16</xdr:col>
      <xdr:colOff>190500</xdr:colOff>
      <xdr:row>15</xdr:row>
      <xdr:rowOff>40821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DA19780-F002-84F6-1769-9FF04BA8964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62FEF1-3F11-4DF8-B0C7-96C7515D3EAF}" name="TransactionsTable" displayName="TransactionsTable" ref="A1:F39" totalsRowShown="0" headerRowDxfId="7" dataDxfId="6">
  <autoFilter ref="A1:F39" xr:uid="{E162FEF1-3F11-4DF8-B0C7-96C7515D3EAF}"/>
  <tableColumns count="6">
    <tableColumn id="1" xr3:uid="{CEB250C7-3956-4E06-8908-25362C7D0E61}" name="Date" dataDxfId="5"/>
    <tableColumn id="2" xr3:uid="{7F20D654-7CB1-47BF-B0BC-2F3118DD5EDC}" name="Description" dataDxfId="4"/>
    <tableColumn id="3" xr3:uid="{A9A58C10-5A99-44F4-825E-825AB2324605}" name="Category" dataDxfId="3"/>
    <tableColumn id="4" xr3:uid="{87B0609B-41B6-45F9-A71D-0DF7B40B557F}" name="Type" dataDxfId="2"/>
    <tableColumn id="5" xr3:uid="{446EF8E0-F5AE-484D-A123-195ABFB77387}" name="Amount" dataDxfId="1"/>
    <tableColumn id="6" xr3:uid="{4615EB61-BD58-4933-A427-F36BE1046143}" name="Payment Metho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39990-BCCA-4399-896F-E759FECC06AE}">
  <dimension ref="A1:F39"/>
  <sheetViews>
    <sheetView tabSelected="1" zoomScale="130" zoomScaleNormal="130" workbookViewId="0">
      <selection activeCell="J2" sqref="J2"/>
    </sheetView>
  </sheetViews>
  <sheetFormatPr defaultColWidth="9" defaultRowHeight="15" x14ac:dyDescent="0.25"/>
  <cols>
    <col min="1" max="1" width="17.5703125" style="3" customWidth="1"/>
    <col min="2" max="2" width="16.5703125" style="3" customWidth="1"/>
    <col min="3" max="3" width="15.85546875" style="3" customWidth="1"/>
    <col min="4" max="4" width="16.42578125" style="3" customWidth="1"/>
    <col min="5" max="5" width="18.85546875" style="3" customWidth="1"/>
    <col min="6" max="6" width="19.28515625" style="3" customWidth="1"/>
    <col min="7" max="16384" width="9" style="3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4">
        <v>46266</v>
      </c>
      <c r="B2" s="1" t="s">
        <v>6</v>
      </c>
      <c r="C2" s="1" t="s">
        <v>7</v>
      </c>
      <c r="D2" s="1" t="s">
        <v>7</v>
      </c>
      <c r="E2" s="1">
        <v>1200</v>
      </c>
      <c r="F2" s="1" t="s">
        <v>8</v>
      </c>
    </row>
    <row r="3" spans="1:6" x14ac:dyDescent="0.25">
      <c r="A3" s="4">
        <v>46266</v>
      </c>
      <c r="B3" s="1" t="s">
        <v>9</v>
      </c>
      <c r="C3" s="1" t="s">
        <v>10</v>
      </c>
      <c r="D3" s="1" t="s">
        <v>11</v>
      </c>
      <c r="E3" s="1">
        <v>350</v>
      </c>
      <c r="F3" s="1" t="s">
        <v>8</v>
      </c>
    </row>
    <row r="4" spans="1:6" x14ac:dyDescent="0.25">
      <c r="A4" s="4">
        <v>46267</v>
      </c>
      <c r="B4" s="1" t="s">
        <v>12</v>
      </c>
      <c r="C4" s="1" t="s">
        <v>13</v>
      </c>
      <c r="D4" s="1" t="s">
        <v>11</v>
      </c>
      <c r="E4" s="1">
        <v>45</v>
      </c>
      <c r="F4" s="1" t="s">
        <v>14</v>
      </c>
    </row>
    <row r="5" spans="1:6" x14ac:dyDescent="0.25">
      <c r="A5" s="4">
        <v>46267</v>
      </c>
      <c r="B5" s="1" t="s">
        <v>15</v>
      </c>
      <c r="C5" s="1" t="s">
        <v>16</v>
      </c>
      <c r="D5" s="1" t="s">
        <v>11</v>
      </c>
      <c r="E5" s="1">
        <v>8</v>
      </c>
      <c r="F5" s="1" t="s">
        <v>17</v>
      </c>
    </row>
    <row r="6" spans="1:6" x14ac:dyDescent="0.25">
      <c r="A6" s="4">
        <v>46268</v>
      </c>
      <c r="B6" s="1" t="s">
        <v>18</v>
      </c>
      <c r="C6" s="1" t="s">
        <v>13</v>
      </c>
      <c r="D6" s="1" t="s">
        <v>11</v>
      </c>
      <c r="E6" s="1">
        <v>6</v>
      </c>
      <c r="F6" s="1" t="s">
        <v>17</v>
      </c>
    </row>
    <row r="7" spans="1:6" x14ac:dyDescent="0.25">
      <c r="A7" s="4">
        <v>46268</v>
      </c>
      <c r="B7" s="1" t="s">
        <v>19</v>
      </c>
      <c r="C7" s="1" t="s">
        <v>20</v>
      </c>
      <c r="D7" s="1" t="s">
        <v>11</v>
      </c>
      <c r="E7" s="1">
        <v>20</v>
      </c>
      <c r="F7" s="1" t="s">
        <v>8</v>
      </c>
    </row>
    <row r="8" spans="1:6" x14ac:dyDescent="0.25">
      <c r="A8" s="4">
        <v>46269</v>
      </c>
      <c r="B8" s="1" t="s">
        <v>21</v>
      </c>
      <c r="C8" s="1" t="s">
        <v>13</v>
      </c>
      <c r="D8" s="1" t="s">
        <v>11</v>
      </c>
      <c r="E8" s="1">
        <v>30</v>
      </c>
      <c r="F8" s="1" t="s">
        <v>14</v>
      </c>
    </row>
    <row r="9" spans="1:6" x14ac:dyDescent="0.25">
      <c r="A9" s="4">
        <v>46270</v>
      </c>
      <c r="B9" s="1" t="s">
        <v>22</v>
      </c>
      <c r="C9" s="1" t="s">
        <v>16</v>
      </c>
      <c r="D9" s="1" t="s">
        <v>11</v>
      </c>
      <c r="E9" s="1">
        <v>12</v>
      </c>
      <c r="F9" s="1" t="s">
        <v>17</v>
      </c>
    </row>
    <row r="10" spans="1:6" x14ac:dyDescent="0.25">
      <c r="A10" s="4">
        <v>46270</v>
      </c>
      <c r="B10" s="1" t="s">
        <v>23</v>
      </c>
      <c r="C10" s="1" t="s">
        <v>24</v>
      </c>
      <c r="D10" s="1" t="s">
        <v>11</v>
      </c>
      <c r="E10" s="1">
        <v>15</v>
      </c>
      <c r="F10" s="1" t="s">
        <v>14</v>
      </c>
    </row>
    <row r="11" spans="1:6" x14ac:dyDescent="0.25">
      <c r="A11" s="4">
        <v>46271</v>
      </c>
      <c r="B11" s="1" t="s">
        <v>25</v>
      </c>
      <c r="C11" s="1" t="s">
        <v>13</v>
      </c>
      <c r="D11" s="1" t="s">
        <v>11</v>
      </c>
      <c r="E11" s="1">
        <v>52</v>
      </c>
      <c r="F11" s="1" t="s">
        <v>14</v>
      </c>
    </row>
    <row r="12" spans="1:6" x14ac:dyDescent="0.25">
      <c r="A12" s="4">
        <v>46272</v>
      </c>
      <c r="B12" s="1" t="s">
        <v>26</v>
      </c>
      <c r="C12" s="1" t="s">
        <v>27</v>
      </c>
      <c r="D12" s="1" t="s">
        <v>11</v>
      </c>
      <c r="E12" s="1">
        <v>40</v>
      </c>
      <c r="F12" s="1" t="s">
        <v>14</v>
      </c>
    </row>
    <row r="13" spans="1:6" x14ac:dyDescent="0.25">
      <c r="A13" s="4">
        <v>46273</v>
      </c>
      <c r="B13" s="1" t="s">
        <v>28</v>
      </c>
      <c r="C13" s="1" t="s">
        <v>20</v>
      </c>
      <c r="D13" s="1" t="s">
        <v>11</v>
      </c>
      <c r="E13" s="1">
        <v>15</v>
      </c>
      <c r="F13" s="1" t="s">
        <v>8</v>
      </c>
    </row>
    <row r="14" spans="1:6" x14ac:dyDescent="0.25">
      <c r="A14" s="4">
        <v>46273</v>
      </c>
      <c r="B14" s="1" t="s">
        <v>18</v>
      </c>
      <c r="C14" s="1" t="s">
        <v>13</v>
      </c>
      <c r="D14" s="1" t="s">
        <v>11</v>
      </c>
      <c r="E14" s="1">
        <v>5</v>
      </c>
      <c r="F14" s="1" t="s">
        <v>17</v>
      </c>
    </row>
    <row r="15" spans="1:6" x14ac:dyDescent="0.25">
      <c r="A15" s="4">
        <v>46274</v>
      </c>
      <c r="B15" s="1" t="s">
        <v>15</v>
      </c>
      <c r="C15" s="1" t="s">
        <v>16</v>
      </c>
      <c r="D15" s="1" t="s">
        <v>11</v>
      </c>
      <c r="E15" s="1">
        <v>8</v>
      </c>
      <c r="F15" s="1" t="s">
        <v>17</v>
      </c>
    </row>
    <row r="16" spans="1:6" x14ac:dyDescent="0.25">
      <c r="A16" s="4">
        <v>46275</v>
      </c>
      <c r="B16" s="1" t="s">
        <v>21</v>
      </c>
      <c r="C16" s="1" t="s">
        <v>13</v>
      </c>
      <c r="D16" s="1" t="s">
        <v>11</v>
      </c>
      <c r="E16" s="1">
        <v>28</v>
      </c>
      <c r="F16" s="1" t="s">
        <v>14</v>
      </c>
    </row>
    <row r="17" spans="1:6" x14ac:dyDescent="0.25">
      <c r="A17" s="4">
        <v>46275</v>
      </c>
      <c r="B17" s="1" t="s">
        <v>29</v>
      </c>
      <c r="C17" s="1" t="s">
        <v>30</v>
      </c>
      <c r="D17" s="1" t="s">
        <v>11</v>
      </c>
      <c r="E17" s="1">
        <v>60</v>
      </c>
      <c r="F17" s="1" t="s">
        <v>14</v>
      </c>
    </row>
    <row r="18" spans="1:6" x14ac:dyDescent="0.25">
      <c r="A18" s="4">
        <v>46276</v>
      </c>
      <c r="B18" s="1" t="s">
        <v>25</v>
      </c>
      <c r="C18" s="1" t="s">
        <v>13</v>
      </c>
      <c r="D18" s="1" t="s">
        <v>11</v>
      </c>
      <c r="E18" s="1">
        <v>48</v>
      </c>
      <c r="F18" s="1" t="s">
        <v>14</v>
      </c>
    </row>
    <row r="19" spans="1:6" x14ac:dyDescent="0.25">
      <c r="A19" s="4">
        <v>46277</v>
      </c>
      <c r="B19" s="1" t="s">
        <v>24</v>
      </c>
      <c r="C19" s="1" t="s">
        <v>24</v>
      </c>
      <c r="D19" s="1" t="s">
        <v>11</v>
      </c>
      <c r="E19" s="1">
        <v>20</v>
      </c>
      <c r="F19" s="1" t="s">
        <v>17</v>
      </c>
    </row>
    <row r="20" spans="1:6" x14ac:dyDescent="0.25">
      <c r="A20" s="4">
        <v>46277</v>
      </c>
      <c r="B20" s="1" t="s">
        <v>22</v>
      </c>
      <c r="C20" s="1" t="s">
        <v>16</v>
      </c>
      <c r="D20" s="1" t="s">
        <v>11</v>
      </c>
      <c r="E20" s="1">
        <v>10</v>
      </c>
      <c r="F20" s="1" t="s">
        <v>17</v>
      </c>
    </row>
    <row r="21" spans="1:6" x14ac:dyDescent="0.25">
      <c r="A21" s="4">
        <v>46278</v>
      </c>
      <c r="B21" s="1" t="s">
        <v>18</v>
      </c>
      <c r="C21" s="1" t="s">
        <v>13</v>
      </c>
      <c r="D21" s="1" t="s">
        <v>11</v>
      </c>
      <c r="E21" s="1">
        <v>7</v>
      </c>
      <c r="F21" s="1" t="s">
        <v>17</v>
      </c>
    </row>
    <row r="22" spans="1:6" x14ac:dyDescent="0.25">
      <c r="A22" s="4">
        <v>46278</v>
      </c>
      <c r="B22" s="1" t="s">
        <v>31</v>
      </c>
      <c r="C22" s="1" t="s">
        <v>7</v>
      </c>
      <c r="D22" s="1" t="s">
        <v>7</v>
      </c>
      <c r="E22" s="1">
        <v>250</v>
      </c>
      <c r="F22" s="1" t="s">
        <v>8</v>
      </c>
    </row>
    <row r="23" spans="1:6" x14ac:dyDescent="0.25">
      <c r="A23" s="4">
        <v>46279</v>
      </c>
      <c r="B23" s="1" t="s">
        <v>21</v>
      </c>
      <c r="C23" s="1" t="s">
        <v>13</v>
      </c>
      <c r="D23" s="1" t="s">
        <v>11</v>
      </c>
      <c r="E23" s="1">
        <v>35</v>
      </c>
      <c r="F23" s="1" t="s">
        <v>14</v>
      </c>
    </row>
    <row r="24" spans="1:6" x14ac:dyDescent="0.25">
      <c r="A24" s="4">
        <v>46280</v>
      </c>
      <c r="B24" s="1" t="s">
        <v>25</v>
      </c>
      <c r="C24" s="1" t="s">
        <v>13</v>
      </c>
      <c r="D24" s="1" t="s">
        <v>11</v>
      </c>
      <c r="E24" s="1">
        <v>50</v>
      </c>
      <c r="F24" s="1" t="s">
        <v>14</v>
      </c>
    </row>
    <row r="25" spans="1:6" x14ac:dyDescent="0.25">
      <c r="A25" s="4">
        <v>46281</v>
      </c>
      <c r="B25" s="1" t="s">
        <v>15</v>
      </c>
      <c r="C25" s="1" t="s">
        <v>16</v>
      </c>
      <c r="D25" s="1" t="s">
        <v>11</v>
      </c>
      <c r="E25" s="1">
        <v>8</v>
      </c>
      <c r="F25" s="1" t="s">
        <v>17</v>
      </c>
    </row>
    <row r="26" spans="1:6" x14ac:dyDescent="0.25">
      <c r="A26" s="4">
        <v>46282</v>
      </c>
      <c r="B26" s="1" t="s">
        <v>32</v>
      </c>
      <c r="C26" s="1" t="s">
        <v>30</v>
      </c>
      <c r="D26" s="1" t="s">
        <v>11</v>
      </c>
      <c r="E26" s="1">
        <v>30</v>
      </c>
      <c r="F26" s="1" t="s">
        <v>14</v>
      </c>
    </row>
    <row r="27" spans="1:6" x14ac:dyDescent="0.25">
      <c r="A27" s="4">
        <v>46283</v>
      </c>
      <c r="B27" s="1" t="s">
        <v>18</v>
      </c>
      <c r="C27" s="1" t="s">
        <v>13</v>
      </c>
      <c r="D27" s="1" t="s">
        <v>11</v>
      </c>
      <c r="E27" s="1">
        <v>6</v>
      </c>
      <c r="F27" s="1" t="s">
        <v>17</v>
      </c>
    </row>
    <row r="28" spans="1:6" x14ac:dyDescent="0.25">
      <c r="A28" s="4">
        <v>46284</v>
      </c>
      <c r="B28" s="1" t="s">
        <v>26</v>
      </c>
      <c r="C28" s="1" t="s">
        <v>27</v>
      </c>
      <c r="D28" s="1" t="s">
        <v>11</v>
      </c>
      <c r="E28" s="1">
        <v>55</v>
      </c>
      <c r="F28" s="1" t="s">
        <v>14</v>
      </c>
    </row>
    <row r="29" spans="1:6" x14ac:dyDescent="0.25">
      <c r="A29" s="4">
        <v>46285</v>
      </c>
      <c r="B29" s="1" t="s">
        <v>21</v>
      </c>
      <c r="C29" s="1" t="s">
        <v>13</v>
      </c>
      <c r="D29" s="1" t="s">
        <v>11</v>
      </c>
      <c r="E29" s="1">
        <v>32</v>
      </c>
      <c r="F29" s="1" t="s">
        <v>14</v>
      </c>
    </row>
    <row r="30" spans="1:6" x14ac:dyDescent="0.25">
      <c r="A30" s="4">
        <v>46286</v>
      </c>
      <c r="B30" s="1" t="s">
        <v>19</v>
      </c>
      <c r="C30" s="1" t="s">
        <v>20</v>
      </c>
      <c r="D30" s="1" t="s">
        <v>11</v>
      </c>
      <c r="E30" s="1">
        <v>20</v>
      </c>
      <c r="F30" s="1" t="s">
        <v>8</v>
      </c>
    </row>
    <row r="31" spans="1:6" x14ac:dyDescent="0.25">
      <c r="A31" s="4">
        <v>46287</v>
      </c>
      <c r="B31" s="1" t="s">
        <v>22</v>
      </c>
      <c r="C31" s="1" t="s">
        <v>16</v>
      </c>
      <c r="D31" s="1" t="s">
        <v>11</v>
      </c>
      <c r="E31" s="1">
        <v>14</v>
      </c>
      <c r="F31" s="1" t="s">
        <v>17</v>
      </c>
    </row>
    <row r="32" spans="1:6" x14ac:dyDescent="0.25">
      <c r="A32" s="4">
        <v>46288</v>
      </c>
      <c r="B32" s="1" t="s">
        <v>25</v>
      </c>
      <c r="C32" s="1" t="s">
        <v>13</v>
      </c>
      <c r="D32" s="1" t="s">
        <v>11</v>
      </c>
      <c r="E32" s="1">
        <v>47</v>
      </c>
      <c r="F32" s="1" t="s">
        <v>14</v>
      </c>
    </row>
    <row r="33" spans="1:6" x14ac:dyDescent="0.25">
      <c r="A33" s="4">
        <v>46289</v>
      </c>
      <c r="B33" s="1" t="s">
        <v>23</v>
      </c>
      <c r="C33" s="1" t="s">
        <v>24</v>
      </c>
      <c r="D33" s="1" t="s">
        <v>11</v>
      </c>
      <c r="E33" s="1">
        <v>18</v>
      </c>
      <c r="F33" s="1" t="s">
        <v>14</v>
      </c>
    </row>
    <row r="34" spans="1:6" x14ac:dyDescent="0.25">
      <c r="A34" s="4">
        <v>46290</v>
      </c>
      <c r="B34" s="1" t="s">
        <v>18</v>
      </c>
      <c r="C34" s="1" t="s">
        <v>13</v>
      </c>
      <c r="D34" s="1" t="s">
        <v>11</v>
      </c>
      <c r="E34" s="1">
        <v>5</v>
      </c>
      <c r="F34" s="1" t="s">
        <v>17</v>
      </c>
    </row>
    <row r="35" spans="1:6" x14ac:dyDescent="0.25">
      <c r="A35" s="4">
        <v>46291</v>
      </c>
      <c r="B35" s="1" t="s">
        <v>15</v>
      </c>
      <c r="C35" s="1" t="s">
        <v>16</v>
      </c>
      <c r="D35" s="1" t="s">
        <v>11</v>
      </c>
      <c r="E35" s="1">
        <v>8</v>
      </c>
      <c r="F35" s="1" t="s">
        <v>17</v>
      </c>
    </row>
    <row r="36" spans="1:6" x14ac:dyDescent="0.25">
      <c r="A36" s="4">
        <v>46292</v>
      </c>
      <c r="B36" s="1" t="s">
        <v>21</v>
      </c>
      <c r="C36" s="1" t="s">
        <v>13</v>
      </c>
      <c r="D36" s="1" t="s">
        <v>11</v>
      </c>
      <c r="E36" s="1">
        <v>29</v>
      </c>
      <c r="F36" s="1" t="s">
        <v>14</v>
      </c>
    </row>
    <row r="37" spans="1:6" x14ac:dyDescent="0.25">
      <c r="A37" s="4">
        <v>46293</v>
      </c>
      <c r="B37" s="1" t="s">
        <v>27</v>
      </c>
      <c r="C37" s="1" t="s">
        <v>27</v>
      </c>
      <c r="D37" s="1" t="s">
        <v>11</v>
      </c>
      <c r="E37" s="1">
        <v>35</v>
      </c>
      <c r="F37" s="1" t="s">
        <v>14</v>
      </c>
    </row>
    <row r="38" spans="1:6" x14ac:dyDescent="0.25">
      <c r="A38" s="4">
        <v>46294</v>
      </c>
      <c r="B38" s="1" t="s">
        <v>25</v>
      </c>
      <c r="C38" s="1" t="s">
        <v>13</v>
      </c>
      <c r="D38" s="1" t="s">
        <v>11</v>
      </c>
      <c r="E38" s="1">
        <v>44</v>
      </c>
      <c r="F38" s="1" t="s">
        <v>14</v>
      </c>
    </row>
    <row r="39" spans="1:6" x14ac:dyDescent="0.25">
      <c r="A39" s="4">
        <v>46295</v>
      </c>
      <c r="B39" s="1" t="s">
        <v>18</v>
      </c>
      <c r="C39" s="1" t="s">
        <v>13</v>
      </c>
      <c r="D39" s="1" t="s">
        <v>11</v>
      </c>
      <c r="E39" s="1">
        <v>6</v>
      </c>
      <c r="F39" s="1" t="s">
        <v>17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793C5-DFF6-4536-957D-8DCDE6F562BA}">
  <dimension ref="A1:B15"/>
  <sheetViews>
    <sheetView zoomScale="85" zoomScaleNormal="85" workbookViewId="0">
      <selection activeCell="U4" sqref="U4"/>
    </sheetView>
  </sheetViews>
  <sheetFormatPr defaultRowHeight="15" x14ac:dyDescent="0.25"/>
  <cols>
    <col min="1" max="1" width="29.5703125" customWidth="1"/>
    <col min="2" max="2" width="33.42578125" customWidth="1"/>
  </cols>
  <sheetData>
    <row r="1" spans="1:2" x14ac:dyDescent="0.25">
      <c r="A1" s="5" t="s">
        <v>33</v>
      </c>
      <c r="B1" s="3">
        <f>SUMIF(TransactionsTable[Type],"Income",TransactionsTable[Amount])</f>
        <v>1450</v>
      </c>
    </row>
    <row r="2" spans="1:2" x14ac:dyDescent="0.25">
      <c r="A2" s="5" t="s">
        <v>34</v>
      </c>
      <c r="B2" s="3">
        <f>SUMIF(TransactionsTable[Type], "Expense", TransactionsTable[Amount])</f>
        <v>1221</v>
      </c>
    </row>
    <row r="3" spans="1:2" x14ac:dyDescent="0.25">
      <c r="A3" s="5" t="s">
        <v>35</v>
      </c>
      <c r="B3" s="3">
        <f>B1-B2</f>
        <v>229</v>
      </c>
    </row>
    <row r="4" spans="1:2" x14ac:dyDescent="0.25">
      <c r="A4" s="5" t="s">
        <v>36</v>
      </c>
      <c r="B4" s="3">
        <f>COUNTA(TransactionsTable[Description])</f>
        <v>38</v>
      </c>
    </row>
    <row r="5" spans="1:2" x14ac:dyDescent="0.25">
      <c r="A5" s="5" t="s">
        <v>13</v>
      </c>
      <c r="B5" s="3">
        <f>SUMIFS(TransactionsTable[Amount], TransactionsTable[Category], A5, TransactionsTable[Type], "Expense")</f>
        <v>475</v>
      </c>
    </row>
    <row r="6" spans="1:2" x14ac:dyDescent="0.25">
      <c r="A6" s="6" t="s">
        <v>16</v>
      </c>
      <c r="B6" s="3">
        <f>SUMIFS(TransactionsTable[Amount], TransactionsTable[Category], A6, TransactionsTable[Type], "Expense")</f>
        <v>68</v>
      </c>
    </row>
    <row r="7" spans="1:2" x14ac:dyDescent="0.25">
      <c r="A7" s="6" t="s">
        <v>24</v>
      </c>
      <c r="B7" s="3">
        <f>SUMIFS(TransactionsTable[Amount], TransactionsTable[Category], A7, TransactionsTable[Type], "Expense")</f>
        <v>53</v>
      </c>
    </row>
    <row r="8" spans="1:2" x14ac:dyDescent="0.25">
      <c r="A8" s="6" t="s">
        <v>30</v>
      </c>
      <c r="B8" s="3">
        <f>SUMIFS(TransactionsTable[Amount], TransactionsTable[Category], A8, TransactionsTable[Type], "Expense")</f>
        <v>90</v>
      </c>
    </row>
    <row r="9" spans="1:2" x14ac:dyDescent="0.25">
      <c r="A9" s="6" t="s">
        <v>27</v>
      </c>
      <c r="B9" s="3">
        <f>SUMIFS(TransactionsTable[Amount], TransactionsTable[Category], A9, TransactionsTable[Type], "Expense")</f>
        <v>130</v>
      </c>
    </row>
    <row r="10" spans="1:2" x14ac:dyDescent="0.25">
      <c r="A10" s="6" t="s">
        <v>10</v>
      </c>
      <c r="B10" s="3">
        <f>SUMIFS(TransactionsTable[Amount], TransactionsTable[Category], A10, TransactionsTable[Type], "Expense")</f>
        <v>350</v>
      </c>
    </row>
    <row r="11" spans="1:2" x14ac:dyDescent="0.25">
      <c r="A11" s="5" t="s">
        <v>37</v>
      </c>
      <c r="B11" s="7">
        <f>B2/B1</f>
        <v>0.84206896551724142</v>
      </c>
    </row>
    <row r="12" spans="1:2" x14ac:dyDescent="0.25">
      <c r="A12" s="8" t="s">
        <v>38</v>
      </c>
      <c r="B12" s="3">
        <f>COUNTIF(TransactionsTable[Type],"Expense")</f>
        <v>36</v>
      </c>
    </row>
    <row r="13" spans="1:2" x14ac:dyDescent="0.25">
      <c r="A13" s="5" t="s">
        <v>39</v>
      </c>
      <c r="B13" s="3">
        <f>B2/B12</f>
        <v>33.916666666666664</v>
      </c>
    </row>
    <row r="14" spans="1:2" x14ac:dyDescent="0.25">
      <c r="A14" s="5" t="s">
        <v>40</v>
      </c>
      <c r="B14" s="3">
        <f>_xlfn.MAXIFS(TransactionsTable[Amount],TransactionsTable[Type],"Expense")</f>
        <v>350</v>
      </c>
    </row>
    <row r="15" spans="1:2" x14ac:dyDescent="0.25">
      <c r="A15" s="5" t="s">
        <v>41</v>
      </c>
      <c r="B15" s="3" t="str">
        <f>_xlfn.XLOOKUP(_xlfn.MAXIFS(TransactionsTable[Amount],TransactionsTable[Type],"Expense"),TransactionsTable[Amount],TransactionsTable[Category])</f>
        <v>Housing</v>
      </c>
    </row>
  </sheetData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Transactions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Tavasoli Nia</dc:creator>
  <cp:lastModifiedBy>Ahmad Tavasoli Nia</cp:lastModifiedBy>
  <dcterms:created xsi:type="dcterms:W3CDTF">2026-09-17T09:23:43Z</dcterms:created>
  <dcterms:modified xsi:type="dcterms:W3CDTF">2026-09-18T12:15:12Z</dcterms:modified>
</cp:coreProperties>
</file>